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alcultions" sheetId="1" r:id="rId1"/>
    <sheet name="Summary" sheetId="2" r:id="rId2"/>
  </sheets>
  <definedNames>
    <definedName name="_xlnm.Print_Area" localSheetId="1">Summary!$A$1:$B$21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J9" i="1" l="1"/>
  <c r="K9" i="1"/>
  <c r="L9" i="1"/>
  <c r="M9" i="1"/>
  <c r="J10" i="1"/>
  <c r="K10" i="1"/>
  <c r="L10" i="1"/>
  <c r="M10" i="1"/>
  <c r="J11" i="1"/>
  <c r="K11" i="1"/>
  <c r="L11" i="1"/>
  <c r="M11" i="1"/>
  <c r="J12" i="1"/>
  <c r="K12" i="1"/>
  <c r="L12" i="1"/>
  <c r="M12" i="1"/>
  <c r="J13" i="1"/>
  <c r="K13" i="1"/>
  <c r="L13" i="1"/>
  <c r="M13" i="1"/>
  <c r="J14" i="1"/>
  <c r="K14" i="1"/>
  <c r="L14" i="1"/>
  <c r="M14" i="1"/>
  <c r="J15" i="1"/>
  <c r="K15" i="1"/>
  <c r="L15" i="1"/>
  <c r="M15" i="1"/>
  <c r="J16" i="1"/>
  <c r="K16" i="1"/>
  <c r="L16" i="1"/>
  <c r="M16" i="1"/>
  <c r="J17" i="1"/>
  <c r="K17" i="1"/>
  <c r="L17" i="1"/>
  <c r="M17" i="1"/>
  <c r="J18" i="1"/>
  <c r="K18" i="1"/>
  <c r="L18" i="1"/>
  <c r="M18" i="1"/>
  <c r="J19" i="1"/>
  <c r="K19" i="1"/>
  <c r="L19" i="1"/>
  <c r="M19" i="1"/>
  <c r="J20" i="1"/>
  <c r="K20" i="1"/>
  <c r="L20" i="1"/>
  <c r="M20" i="1"/>
  <c r="J21" i="1"/>
  <c r="K21" i="1"/>
  <c r="L21" i="1"/>
  <c r="M21" i="1"/>
  <c r="J22" i="1"/>
  <c r="K22" i="1"/>
  <c r="L22" i="1"/>
  <c r="M22" i="1"/>
  <c r="J23" i="1"/>
  <c r="K23" i="1"/>
  <c r="L23" i="1"/>
  <c r="M23" i="1"/>
  <c r="J24" i="1"/>
  <c r="K24" i="1"/>
  <c r="L24" i="1"/>
  <c r="M24" i="1"/>
  <c r="J25" i="1"/>
  <c r="K25" i="1"/>
  <c r="L25" i="1"/>
  <c r="M25" i="1"/>
  <c r="J26" i="1"/>
  <c r="K26" i="1"/>
  <c r="L26" i="1"/>
  <c r="M26" i="1"/>
  <c r="J27" i="1"/>
  <c r="K27" i="1"/>
  <c r="L27" i="1"/>
  <c r="M27" i="1"/>
  <c r="J28" i="1"/>
  <c r="K28" i="1"/>
  <c r="L28" i="1"/>
  <c r="M28" i="1"/>
  <c r="K8" i="1"/>
  <c r="L8" i="1"/>
  <c r="M8" i="1"/>
  <c r="I9" i="1"/>
  <c r="N9" i="1" s="1"/>
  <c r="I10" i="1"/>
  <c r="O10" i="1" s="1"/>
  <c r="I11" i="1"/>
  <c r="I12" i="1"/>
  <c r="I13" i="1"/>
  <c r="I14" i="1"/>
  <c r="I15" i="1"/>
  <c r="I16" i="1"/>
  <c r="O16" i="1" s="1"/>
  <c r="I17" i="1"/>
  <c r="O17" i="1" s="1"/>
  <c r="I18" i="1"/>
  <c r="N18" i="1" s="1"/>
  <c r="I19" i="1"/>
  <c r="I20" i="1"/>
  <c r="O20" i="1" s="1"/>
  <c r="I21" i="1"/>
  <c r="I22" i="1"/>
  <c r="O22" i="1" s="1"/>
  <c r="I23" i="1"/>
  <c r="I24" i="1"/>
  <c r="I25" i="1"/>
  <c r="O25" i="1" s="1"/>
  <c r="I26" i="1"/>
  <c r="I27" i="1"/>
  <c r="I28" i="1"/>
  <c r="N8" i="1"/>
  <c r="O11" i="1"/>
  <c r="O12" i="1"/>
  <c r="O13" i="1"/>
  <c r="N13" i="1"/>
  <c r="O14" i="1"/>
  <c r="O15" i="1"/>
  <c r="N15" i="1"/>
  <c r="N16" i="1"/>
  <c r="O19" i="1"/>
  <c r="N19" i="1"/>
  <c r="O21" i="1"/>
  <c r="N21" i="1"/>
  <c r="N22" i="1"/>
  <c r="O23" i="1"/>
  <c r="O24" i="1"/>
  <c r="O8" i="1" l="1"/>
  <c r="P8" i="1" s="1"/>
  <c r="O18" i="1"/>
  <c r="P16" i="1"/>
  <c r="N24" i="1"/>
  <c r="P24" i="1" s="1"/>
  <c r="N23" i="1"/>
  <c r="P23" i="1" s="1"/>
  <c r="P22" i="1"/>
  <c r="P21" i="1"/>
  <c r="N20" i="1"/>
  <c r="P20" i="1" s="1"/>
  <c r="P19" i="1"/>
  <c r="P18" i="1"/>
  <c r="N17" i="1"/>
  <c r="P17" i="1" s="1"/>
  <c r="P15" i="1"/>
  <c r="N14" i="1"/>
  <c r="P14" i="1" s="1"/>
  <c r="P13" i="1"/>
  <c r="N12" i="1"/>
  <c r="P12" i="1" s="1"/>
  <c r="N11" i="1"/>
  <c r="P11" i="1" s="1"/>
  <c r="N10" i="1"/>
  <c r="P10" i="1" s="1"/>
  <c r="O27" i="1"/>
  <c r="N27" i="1"/>
  <c r="N25" i="1"/>
  <c r="P25" i="1" s="1"/>
  <c r="O28" i="1"/>
  <c r="N28" i="1"/>
  <c r="O26" i="1"/>
  <c r="N26" i="1"/>
  <c r="O9" i="1"/>
  <c r="P9" i="1" s="1"/>
  <c r="P26" i="1" l="1"/>
  <c r="P28" i="1"/>
  <c r="P27" i="1"/>
</calcChain>
</file>

<file path=xl/comments1.xml><?xml version="1.0" encoding="utf-8"?>
<comments xmlns="http://schemas.openxmlformats.org/spreadsheetml/2006/main">
  <authors>
    <author>Author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PPDB "Water phase only"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Numbers from: https://www.retsinformation.dk/eli/lta/2015/232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charset val="1"/>
          </rPr>
          <t xml:space="preserve">
Numbers from PPDB (2021-11-11).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charset val="1"/>
          </rPr>
          <t xml:space="preserve">
Yes, NOEC value is higher than LC50 value.  Different species though.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charset val="1"/>
          </rPr>
          <t xml:space="preserve">
Chronic higher, but both marked "&gt;" specified value.</t>
        </r>
      </text>
    </comment>
  </commentList>
</comments>
</file>

<file path=xl/sharedStrings.xml><?xml version="1.0" encoding="utf-8"?>
<sst xmlns="http://schemas.openxmlformats.org/spreadsheetml/2006/main" count="92" uniqueCount="50">
  <si>
    <t>Organism</t>
  </si>
  <si>
    <t>Symbol</t>
  </si>
  <si>
    <t>Type</t>
  </si>
  <si>
    <t>Reference</t>
  </si>
  <si>
    <t>LC50</t>
  </si>
  <si>
    <t>mg/L</t>
  </si>
  <si>
    <t>EC50</t>
  </si>
  <si>
    <t>FIa</t>
  </si>
  <si>
    <t>Da</t>
  </si>
  <si>
    <t>Aa</t>
  </si>
  <si>
    <t>VP</t>
  </si>
  <si>
    <t>FIk</t>
  </si>
  <si>
    <t>Dk</t>
  </si>
  <si>
    <t>NOEC</t>
  </si>
  <si>
    <t>DT50</t>
  </si>
  <si>
    <t>d</t>
  </si>
  <si>
    <t>fluopyram</t>
  </si>
  <si>
    <t>effect</t>
  </si>
  <si>
    <t>fluroxypyr</t>
  </si>
  <si>
    <t>glyphosate</t>
  </si>
  <si>
    <t>halauxifen-methyl</t>
  </si>
  <si>
    <t>picloram</t>
  </si>
  <si>
    <t>propaquizafop</t>
  </si>
  <si>
    <t>propyzamide</t>
  </si>
  <si>
    <t>prothioconazone</t>
  </si>
  <si>
    <t>pyraclostrobin</t>
  </si>
  <si>
    <t>tebuconazole</t>
  </si>
  <si>
    <t>tribenuron-methyl</t>
  </si>
  <si>
    <t>diflufenican</t>
  </si>
  <si>
    <t>florasulam</t>
  </si>
  <si>
    <t>Fish</t>
  </si>
  <si>
    <t>Daphnia</t>
  </si>
  <si>
    <t>Algea</t>
  </si>
  <si>
    <t>Aquatic plants</t>
  </si>
  <si>
    <t>Daphia</t>
  </si>
  <si>
    <t>Water</t>
  </si>
  <si>
    <t>Chronic</t>
  </si>
  <si>
    <t>factor</t>
  </si>
  <si>
    <t>Factor</t>
  </si>
  <si>
    <t>Active ingredient</t>
  </si>
  <si>
    <t>Combined</t>
  </si>
  <si>
    <t>prosulfocarb</t>
  </si>
  <si>
    <t>pyroxsulam</t>
  </si>
  <si>
    <t>indoxacarb</t>
  </si>
  <si>
    <t>lambda-cyhalothrin</t>
  </si>
  <si>
    <t>iodosulforon-methyl-sodium</t>
  </si>
  <si>
    <t>tau-fluvanilate</t>
  </si>
  <si>
    <t>metsulfuron-methyl</t>
  </si>
  <si>
    <t>bromoxynil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</si>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</sst>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6" sqref="O6"/>
    </sheetView>
  </sheetViews>
  <sheetFormatPr defaultRowHeight="15" x14ac:dyDescent="0.25"/>
  <cols>
    <col min="1" max="1" width="13.42578125" customWidth="1"/>
    <col min="2" max="5" width="9.140625" customWidth="1"/>
    <col min="6" max="7" width="10" customWidth="1"/>
    <col min="8" max="15" width="9.140625" customWidth="1"/>
  </cols>
  <sheetData>
    <row r="1" spans="1:16" x14ac:dyDescent="0.25">
      <c r="A1" t="s">
        <v>0</v>
      </c>
      <c r="B1" t="s">
        <v>30</v>
      </c>
      <c r="C1" t="s">
        <v>31</v>
      </c>
      <c r="D1" t="s">
        <v>32</v>
      </c>
      <c r="E1" t="s">
        <v>33</v>
      </c>
      <c r="F1" t="s">
        <v>30</v>
      </c>
      <c r="G1" t="s">
        <v>34</v>
      </c>
      <c r="H1" t="s">
        <v>35</v>
      </c>
      <c r="I1" t="s">
        <v>36</v>
      </c>
      <c r="J1" t="s">
        <v>30</v>
      </c>
      <c r="K1" t="s">
        <v>31</v>
      </c>
      <c r="L1" t="s">
        <v>32</v>
      </c>
      <c r="M1" t="s">
        <v>33</v>
      </c>
      <c r="N1" t="s">
        <v>30</v>
      </c>
      <c r="O1" t="s">
        <v>34</v>
      </c>
      <c r="P1" t="s">
        <v>40</v>
      </c>
    </row>
    <row r="2" spans="1:16" x14ac:dyDescent="0.25">
      <c r="A2" t="s">
        <v>1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I2" t="s">
        <v>37</v>
      </c>
      <c r="J2" t="s">
        <v>7</v>
      </c>
      <c r="K2" t="s">
        <v>8</v>
      </c>
      <c r="L2" t="s">
        <v>9</v>
      </c>
      <c r="M2" t="s">
        <v>10</v>
      </c>
      <c r="N2" t="s">
        <v>11</v>
      </c>
      <c r="O2" t="s">
        <v>12</v>
      </c>
      <c r="P2" t="s">
        <v>17</v>
      </c>
    </row>
    <row r="3" spans="1:16" x14ac:dyDescent="0.25">
      <c r="A3" t="s">
        <v>2</v>
      </c>
      <c r="B3" t="s">
        <v>4</v>
      </c>
      <c r="C3" t="s">
        <v>6</v>
      </c>
      <c r="D3" t="s">
        <v>6</v>
      </c>
      <c r="E3" t="s">
        <v>6</v>
      </c>
      <c r="F3" t="s">
        <v>13</v>
      </c>
      <c r="G3" t="s">
        <v>13</v>
      </c>
      <c r="H3" t="s">
        <v>14</v>
      </c>
    </row>
    <row r="4" spans="1:16" x14ac:dyDescent="0.25">
      <c r="A4" t="s">
        <v>49</v>
      </c>
      <c r="B4" t="s">
        <v>5</v>
      </c>
      <c r="C4" t="s">
        <v>5</v>
      </c>
      <c r="D4" t="s">
        <v>5</v>
      </c>
      <c r="E4" t="s">
        <v>5</v>
      </c>
      <c r="F4" t="s">
        <v>5</v>
      </c>
      <c r="G4" t="s">
        <v>5</v>
      </c>
      <c r="H4" t="s">
        <v>15</v>
      </c>
    </row>
    <row r="5" spans="1:16" x14ac:dyDescent="0.25">
      <c r="A5" t="s">
        <v>3</v>
      </c>
      <c r="B5" s="1">
        <v>2.1000000000000001E-4</v>
      </c>
      <c r="C5" s="1">
        <v>2.9999999999999997E-4</v>
      </c>
      <c r="D5" s="1">
        <v>2.5000000000000001E-5</v>
      </c>
      <c r="E5" s="1">
        <v>3.6000000000000002E-4</v>
      </c>
      <c r="F5" s="1">
        <v>1.15E-4</v>
      </c>
      <c r="G5" s="1">
        <v>1.15E-4</v>
      </c>
    </row>
    <row r="6" spans="1:16" x14ac:dyDescent="0.25">
      <c r="A6" t="s">
        <v>38</v>
      </c>
      <c r="B6" s="1">
        <v>30</v>
      </c>
      <c r="C6" s="1">
        <v>30</v>
      </c>
      <c r="D6" s="1">
        <v>3</v>
      </c>
      <c r="E6" s="1">
        <v>3</v>
      </c>
      <c r="F6" s="1">
        <v>3</v>
      </c>
      <c r="G6" s="1">
        <v>3</v>
      </c>
    </row>
    <row r="7" spans="1:16" x14ac:dyDescent="0.25">
      <c r="A7" s="3" t="s">
        <v>39</v>
      </c>
    </row>
    <row r="8" spans="1:16" x14ac:dyDescent="0.25">
      <c r="A8" t="s">
        <v>16</v>
      </c>
      <c r="B8" s="2">
        <v>0.98</v>
      </c>
      <c r="C8" s="2">
        <v>100</v>
      </c>
      <c r="D8" s="2">
        <v>1.1299999999999999</v>
      </c>
      <c r="E8" s="2">
        <v>2.3199999999999998</v>
      </c>
      <c r="F8" s="2">
        <v>0.13500000000000001</v>
      </c>
      <c r="G8" s="2">
        <v>1.25</v>
      </c>
      <c r="H8" s="2">
        <v>20.5</v>
      </c>
      <c r="I8">
        <f>IF(H8,(1 - EXP((-LN(2)/H8)*7))/((LN(2)/H8)*7),1)</f>
        <v>0.89046708071608571</v>
      </c>
      <c r="J8">
        <f>IF(B8,(B$5/B8)*B$6,0)</f>
        <v>6.4285714285714293E-3</v>
      </c>
      <c r="K8">
        <f t="shared" ref="K8:M8" si="0">IF(C8,(C$5/C8)*C$6,0)</f>
        <v>8.9999999999999992E-5</v>
      </c>
      <c r="L8">
        <f t="shared" si="0"/>
        <v>6.6371681415929208E-5</v>
      </c>
      <c r="M8">
        <f t="shared" si="0"/>
        <v>4.6551724137931035E-4</v>
      </c>
      <c r="N8">
        <f>(F$5/F8)*$I8*F$6</f>
        <v>2.2756380951633303E-3</v>
      </c>
      <c r="O8">
        <f>(G$5/G8)*$I8*G$6</f>
        <v>2.4576891427763965E-4</v>
      </c>
      <c r="P8">
        <f>SUM(J8:O8)</f>
        <v>9.5718673608076385E-3</v>
      </c>
    </row>
    <row r="9" spans="1:16" x14ac:dyDescent="0.25">
      <c r="A9" t="s">
        <v>18</v>
      </c>
      <c r="B9" s="2">
        <v>14.3</v>
      </c>
      <c r="C9" s="2">
        <v>100</v>
      </c>
      <c r="D9" s="2">
        <v>49.8</v>
      </c>
      <c r="E9" s="2">
        <v>12.3</v>
      </c>
      <c r="F9" s="2">
        <v>100</v>
      </c>
      <c r="G9" s="2">
        <v>56</v>
      </c>
      <c r="H9" s="2">
        <v>10.5</v>
      </c>
      <c r="I9">
        <f t="shared" ref="I9:I28" si="1">IF(H9,(1 - EXP((-LN(2)/H9)*7))/((LN(2)/H9)*7),1)</f>
        <v>0.80078117338723276</v>
      </c>
      <c r="J9">
        <f t="shared" ref="J9:J28" si="2">IF(B9,(B$5/B9)*B$6,0)</f>
        <v>4.4055944055944058E-4</v>
      </c>
      <c r="K9">
        <f t="shared" ref="K9:K28" si="3">IF(C9,(C$5/C9)*C$6,0)</f>
        <v>8.9999999999999992E-5</v>
      </c>
      <c r="L9">
        <f t="shared" ref="L9:L28" si="4">IF(D9,(D$5/D9)*D$6,0)</f>
        <v>1.5060240963855423E-6</v>
      </c>
      <c r="M9">
        <f t="shared" ref="M9:M28" si="5">IF(E9,(E$5/E9)*E$6,0)</f>
        <v>8.7804878048780495E-5</v>
      </c>
      <c r="N9">
        <f>(F$5/F9)*$I9*F$6</f>
        <v>2.762695048185953E-6</v>
      </c>
      <c r="O9">
        <f>(G$5/G9)*$I9*G$6</f>
        <v>4.9333840146177732E-6</v>
      </c>
      <c r="P9">
        <f>SUM(J9:O9)</f>
        <v>6.2756642176741036E-4</v>
      </c>
    </row>
    <row r="10" spans="1:16" x14ac:dyDescent="0.25">
      <c r="A10" t="s">
        <v>19</v>
      </c>
      <c r="B10" s="2">
        <v>38</v>
      </c>
      <c r="C10" s="2">
        <v>40</v>
      </c>
      <c r="D10" s="2">
        <v>19</v>
      </c>
      <c r="E10" s="2">
        <v>12</v>
      </c>
      <c r="F10" s="2">
        <v>1</v>
      </c>
      <c r="G10" s="2">
        <v>12.5</v>
      </c>
      <c r="H10" s="2">
        <v>9.9</v>
      </c>
      <c r="I10">
        <f t="shared" si="1"/>
        <v>0.79052059096292071</v>
      </c>
      <c r="J10">
        <f t="shared" si="2"/>
        <v>1.6578947368421052E-4</v>
      </c>
      <c r="K10">
        <f t="shared" si="3"/>
        <v>2.2499999999999999E-4</v>
      </c>
      <c r="L10">
        <f t="shared" si="4"/>
        <v>3.9473684210526315E-6</v>
      </c>
      <c r="M10">
        <f t="shared" si="5"/>
        <v>9.0000000000000006E-5</v>
      </c>
      <c r="N10">
        <f t="shared" ref="N10:N28" si="6">(F$5/F10)*$I10*F$6</f>
        <v>2.7272960388220768E-4</v>
      </c>
      <c r="O10">
        <f t="shared" ref="O10:O28" si="7">(G$5/G10)*$I10*G$6</f>
        <v>2.1818368310576611E-5</v>
      </c>
      <c r="P10">
        <f t="shared" ref="P10:P28" si="8">SUM(J10:O10)</f>
        <v>7.7928481429804749E-4</v>
      </c>
    </row>
    <row r="11" spans="1:16" x14ac:dyDescent="0.25">
      <c r="A11" t="s">
        <v>20</v>
      </c>
      <c r="B11" s="2">
        <v>1.33</v>
      </c>
      <c r="C11" s="2">
        <v>2.21</v>
      </c>
      <c r="D11" s="2">
        <v>0.85499999999999998</v>
      </c>
      <c r="E11" s="2">
        <v>2.13</v>
      </c>
      <c r="F11" s="2">
        <v>1.15E-2</v>
      </c>
      <c r="G11" s="2">
        <v>0.14399999999999999</v>
      </c>
      <c r="H11" s="2">
        <v>1.8</v>
      </c>
      <c r="I11">
        <f t="shared" si="1"/>
        <v>0.34593627575988739</v>
      </c>
      <c r="J11">
        <f t="shared" si="2"/>
        <v>4.7368421052631582E-3</v>
      </c>
      <c r="K11">
        <f t="shared" si="3"/>
        <v>4.0723981900452483E-3</v>
      </c>
      <c r="L11">
        <f t="shared" si="4"/>
        <v>8.7719298245614042E-5</v>
      </c>
      <c r="M11">
        <f t="shared" si="5"/>
        <v>5.0704225352112681E-4</v>
      </c>
      <c r="N11">
        <f t="shared" si="6"/>
        <v>1.0378088272796623E-2</v>
      </c>
      <c r="O11">
        <f t="shared" si="7"/>
        <v>8.2880566067473037E-4</v>
      </c>
      <c r="P11">
        <f t="shared" si="8"/>
        <v>2.06108957805465E-2</v>
      </c>
    </row>
    <row r="12" spans="1:16" x14ac:dyDescent="0.25">
      <c r="A12" t="s">
        <v>21</v>
      </c>
      <c r="B12" s="2">
        <v>8.8000000000000007</v>
      </c>
      <c r="C12" s="2">
        <v>44.2</v>
      </c>
      <c r="D12" s="2">
        <v>60.2</v>
      </c>
      <c r="E12" s="2">
        <v>102</v>
      </c>
      <c r="F12" s="2">
        <v>0.55000000000000004</v>
      </c>
      <c r="G12" s="2">
        <v>6.79</v>
      </c>
      <c r="H12" s="2">
        <v>80.8</v>
      </c>
      <c r="I12">
        <f t="shared" si="1"/>
        <v>0.97056714307263858</v>
      </c>
      <c r="J12">
        <f t="shared" si="2"/>
        <v>7.1590909090909084E-4</v>
      </c>
      <c r="K12">
        <f t="shared" si="3"/>
        <v>2.0361990950226239E-4</v>
      </c>
      <c r="L12">
        <f t="shared" si="4"/>
        <v>1.2458471760797342E-6</v>
      </c>
      <c r="M12">
        <f t="shared" si="5"/>
        <v>1.0588235294117648E-5</v>
      </c>
      <c r="N12">
        <f t="shared" si="6"/>
        <v>6.0881029883647325E-4</v>
      </c>
      <c r="O12">
        <f t="shared" si="7"/>
        <v>4.9314530833587681E-5</v>
      </c>
      <c r="P12">
        <f t="shared" si="8"/>
        <v>1.5894879125516116E-3</v>
      </c>
    </row>
    <row r="13" spans="1:16" x14ac:dyDescent="0.25">
      <c r="A13" t="s">
        <v>22</v>
      </c>
      <c r="B13" s="2">
        <v>0.19</v>
      </c>
      <c r="C13" s="2">
        <v>0.9</v>
      </c>
      <c r="D13" s="2">
        <v>2.1</v>
      </c>
      <c r="E13" s="2">
        <v>1.4</v>
      </c>
      <c r="F13" s="2">
        <v>1.9E-2</v>
      </c>
      <c r="G13" s="2">
        <v>0.44</v>
      </c>
      <c r="H13" s="2">
        <v>1</v>
      </c>
      <c r="I13">
        <f t="shared" si="1"/>
        <v>0.20448914084028835</v>
      </c>
      <c r="J13">
        <f t="shared" si="2"/>
        <v>3.3157894736842101E-2</v>
      </c>
      <c r="K13">
        <f t="shared" si="3"/>
        <v>0.01</v>
      </c>
      <c r="L13">
        <f t="shared" si="4"/>
        <v>3.5714285714285717E-5</v>
      </c>
      <c r="M13">
        <f t="shared" si="5"/>
        <v>7.7142857142857145E-4</v>
      </c>
      <c r="N13">
        <f t="shared" si="6"/>
        <v>3.713092294205236E-3</v>
      </c>
      <c r="O13">
        <f t="shared" si="7"/>
        <v>1.6033807634068063E-4</v>
      </c>
      <c r="P13">
        <f t="shared" si="8"/>
        <v>4.7838467964530874E-2</v>
      </c>
    </row>
    <row r="14" spans="1:16" x14ac:dyDescent="0.25">
      <c r="A14" t="s">
        <v>23</v>
      </c>
      <c r="B14" s="2">
        <v>4.7</v>
      </c>
      <c r="C14" s="2">
        <v>5.6</v>
      </c>
      <c r="D14" s="2">
        <v>2.8</v>
      </c>
      <c r="E14" s="2">
        <v>1.4</v>
      </c>
      <c r="F14" s="2">
        <v>0.94</v>
      </c>
      <c r="G14" s="2">
        <v>0.6</v>
      </c>
      <c r="H14" s="2">
        <v>21</v>
      </c>
      <c r="I14">
        <f t="shared" si="1"/>
        <v>0.89288168430222281</v>
      </c>
      <c r="J14">
        <f t="shared" si="2"/>
        <v>1.3404255319148935E-3</v>
      </c>
      <c r="K14">
        <f t="shared" si="3"/>
        <v>1.6071428571428571E-3</v>
      </c>
      <c r="L14">
        <f t="shared" si="4"/>
        <v>2.6785714285714288E-5</v>
      </c>
      <c r="M14">
        <f t="shared" si="5"/>
        <v>7.7142857142857145E-4</v>
      </c>
      <c r="N14">
        <f t="shared" si="6"/>
        <v>3.2770657562156054E-4</v>
      </c>
      <c r="O14">
        <f t="shared" si="7"/>
        <v>5.1340696847377817E-4</v>
      </c>
      <c r="P14">
        <f t="shared" si="8"/>
        <v>4.5868962188673748E-3</v>
      </c>
    </row>
    <row r="15" spans="1:16" x14ac:dyDescent="0.25">
      <c r="A15" t="s">
        <v>24</v>
      </c>
      <c r="B15" s="2">
        <v>1.83</v>
      </c>
      <c r="C15" s="2">
        <v>1.3</v>
      </c>
      <c r="D15" s="2">
        <v>2.1800000000000002</v>
      </c>
      <c r="E15" s="2">
        <v>0.18</v>
      </c>
      <c r="F15" s="2">
        <v>0.308</v>
      </c>
      <c r="G15" s="2">
        <v>0.56000000000000005</v>
      </c>
      <c r="H15" s="2"/>
      <c r="I15">
        <f t="shared" si="1"/>
        <v>1</v>
      </c>
      <c r="J15">
        <f t="shared" si="2"/>
        <v>3.4426229508196723E-3</v>
      </c>
      <c r="K15">
        <f t="shared" si="3"/>
        <v>6.9230769230769224E-3</v>
      </c>
      <c r="L15">
        <f t="shared" si="4"/>
        <v>3.4403669724770639E-5</v>
      </c>
      <c r="M15">
        <f t="shared" si="5"/>
        <v>6.0000000000000001E-3</v>
      </c>
      <c r="N15">
        <f t="shared" si="6"/>
        <v>1.1201298701298702E-3</v>
      </c>
      <c r="O15">
        <f t="shared" si="7"/>
        <v>6.160714285714285E-4</v>
      </c>
      <c r="P15">
        <f t="shared" si="8"/>
        <v>1.8136304842322665E-2</v>
      </c>
    </row>
    <row r="16" spans="1:16" x14ac:dyDescent="0.25">
      <c r="A16" t="s">
        <v>25</v>
      </c>
      <c r="B16" s="2">
        <v>6.0000000000000001E-3</v>
      </c>
      <c r="C16" s="2">
        <v>1.6E-2</v>
      </c>
      <c r="D16" s="2">
        <v>0.84299999999999997</v>
      </c>
      <c r="E16" s="2">
        <v>1.72</v>
      </c>
      <c r="F16" s="2">
        <v>5.0000000000000001E-3</v>
      </c>
      <c r="G16" s="2">
        <v>4.0000000000000001E-3</v>
      </c>
      <c r="H16" s="2">
        <v>2</v>
      </c>
      <c r="I16">
        <f t="shared" si="1"/>
        <v>0.37576503144696133</v>
      </c>
      <c r="J16">
        <f t="shared" si="2"/>
        <v>1.05</v>
      </c>
      <c r="K16">
        <f t="shared" si="3"/>
        <v>0.5625</v>
      </c>
      <c r="L16">
        <f t="shared" si="4"/>
        <v>8.8967971530249117E-5</v>
      </c>
      <c r="M16">
        <f t="shared" si="5"/>
        <v>6.2790697674418609E-4</v>
      </c>
      <c r="N16">
        <f t="shared" si="6"/>
        <v>2.592778716984033E-2</v>
      </c>
      <c r="O16">
        <f t="shared" si="7"/>
        <v>3.2409733962300416E-2</v>
      </c>
      <c r="P16">
        <f t="shared" si="8"/>
        <v>1.6715543960804151</v>
      </c>
    </row>
    <row r="17" spans="1:16" x14ac:dyDescent="0.25">
      <c r="A17" t="s">
        <v>26</v>
      </c>
      <c r="B17" s="2">
        <v>4.4000000000000004</v>
      </c>
      <c r="C17" s="2">
        <v>2.79</v>
      </c>
      <c r="D17" s="2">
        <v>1.96</v>
      </c>
      <c r="E17" s="2">
        <v>0.14399999999999999</v>
      </c>
      <c r="F17" s="2">
        <v>0.01</v>
      </c>
      <c r="G17" s="2">
        <v>0.01</v>
      </c>
      <c r="H17" s="2">
        <v>42.6</v>
      </c>
      <c r="I17">
        <f t="shared" si="1"/>
        <v>0.94515320354715981</v>
      </c>
      <c r="J17">
        <f t="shared" si="2"/>
        <v>1.4318181818181817E-3</v>
      </c>
      <c r="K17">
        <f t="shared" si="3"/>
        <v>3.2258064516129028E-3</v>
      </c>
      <c r="L17">
        <f t="shared" si="4"/>
        <v>3.8265306122448978E-5</v>
      </c>
      <c r="M17">
        <f t="shared" si="5"/>
        <v>7.5000000000000015E-3</v>
      </c>
      <c r="N17">
        <f t="shared" si="6"/>
        <v>3.2607785522377017E-2</v>
      </c>
      <c r="O17">
        <f t="shared" si="7"/>
        <v>3.2607785522377017E-2</v>
      </c>
      <c r="P17">
        <f t="shared" si="8"/>
        <v>7.7411460984307567E-2</v>
      </c>
    </row>
    <row r="18" spans="1:16" x14ac:dyDescent="0.25">
      <c r="A18" t="s">
        <v>27</v>
      </c>
      <c r="B18" s="2">
        <v>738</v>
      </c>
      <c r="C18" s="2">
        <v>894</v>
      </c>
      <c r="D18" s="2">
        <v>0.11</v>
      </c>
      <c r="E18" s="2">
        <v>9.9000000000000008E-3</v>
      </c>
      <c r="F18" s="2">
        <v>560</v>
      </c>
      <c r="G18" s="2">
        <v>120</v>
      </c>
      <c r="H18" s="2">
        <v>86.2</v>
      </c>
      <c r="I18">
        <f t="shared" si="1"/>
        <v>0.97237668249547793</v>
      </c>
      <c r="J18">
        <f t="shared" si="2"/>
        <v>8.53658536585366E-6</v>
      </c>
      <c r="K18">
        <f t="shared" si="3"/>
        <v>1.0067114093959731E-5</v>
      </c>
      <c r="L18">
        <f t="shared" si="4"/>
        <v>6.8181818181818187E-4</v>
      </c>
      <c r="M18">
        <f t="shared" si="5"/>
        <v>0.10909090909090909</v>
      </c>
      <c r="N18">
        <f t="shared" si="6"/>
        <v>5.9905349189453547E-7</v>
      </c>
      <c r="O18">
        <f t="shared" si="7"/>
        <v>2.7955829621744992E-6</v>
      </c>
      <c r="P18">
        <f t="shared" si="8"/>
        <v>0.10979472560864116</v>
      </c>
    </row>
    <row r="19" spans="1:16" x14ac:dyDescent="0.25">
      <c r="A19" t="s">
        <v>28</v>
      </c>
      <c r="B19" s="2">
        <v>9.9000000000000005E-2</v>
      </c>
      <c r="C19" s="2">
        <v>0.24</v>
      </c>
      <c r="D19" s="2">
        <v>2.5000000000000001E-4</v>
      </c>
      <c r="E19" s="2">
        <v>5.6000000000000001E-2</v>
      </c>
      <c r="F19" s="2">
        <v>1.4999999999999999E-2</v>
      </c>
      <c r="G19" s="2">
        <v>5.1999999999999998E-2</v>
      </c>
      <c r="H19" s="2"/>
      <c r="I19">
        <f t="shared" si="1"/>
        <v>1</v>
      </c>
      <c r="J19">
        <f t="shared" si="2"/>
        <v>6.363636363636363E-2</v>
      </c>
      <c r="K19">
        <f t="shared" si="3"/>
        <v>3.7499999999999999E-2</v>
      </c>
      <c r="L19">
        <f t="shared" si="4"/>
        <v>0.30000000000000004</v>
      </c>
      <c r="M19">
        <f t="shared" si="5"/>
        <v>1.9285714285714285E-2</v>
      </c>
      <c r="N19">
        <f t="shared" si="6"/>
        <v>2.3E-2</v>
      </c>
      <c r="O19">
        <f t="shared" si="7"/>
        <v>6.6346153846153855E-3</v>
      </c>
      <c r="P19">
        <f t="shared" si="8"/>
        <v>0.4500566933066934</v>
      </c>
    </row>
    <row r="20" spans="1:16" x14ac:dyDescent="0.25">
      <c r="A20" t="s">
        <v>29</v>
      </c>
      <c r="B20" s="2">
        <v>100</v>
      </c>
      <c r="C20" s="2">
        <v>292</v>
      </c>
      <c r="D20" s="2">
        <v>8.94E-3</v>
      </c>
      <c r="E20" s="2">
        <v>1E-3</v>
      </c>
      <c r="F20" s="2">
        <v>119</v>
      </c>
      <c r="G20" s="2">
        <v>38.9</v>
      </c>
      <c r="H20" s="2">
        <v>18</v>
      </c>
      <c r="I20">
        <f t="shared" si="1"/>
        <v>0.87655756259286821</v>
      </c>
      <c r="J20">
        <f t="shared" si="2"/>
        <v>6.3000000000000013E-5</v>
      </c>
      <c r="K20">
        <f t="shared" si="3"/>
        <v>3.0821917808219177E-5</v>
      </c>
      <c r="L20">
        <f t="shared" si="4"/>
        <v>8.389261744966443E-3</v>
      </c>
      <c r="M20">
        <f t="shared" si="5"/>
        <v>1.08</v>
      </c>
      <c r="N20">
        <f t="shared" si="6"/>
        <v>2.5412803285255424E-6</v>
      </c>
      <c r="O20">
        <f t="shared" si="7"/>
        <v>7.7740966348210681E-6</v>
      </c>
      <c r="P20">
        <f t="shared" si="8"/>
        <v>1.0884933990397383</v>
      </c>
    </row>
    <row r="21" spans="1:16" x14ac:dyDescent="0.25">
      <c r="A21" t="s">
        <v>41</v>
      </c>
      <c r="B21" s="2">
        <v>0.84</v>
      </c>
      <c r="C21" s="2">
        <v>0.51</v>
      </c>
      <c r="D21" s="2">
        <v>4.9000000000000002E-2</v>
      </c>
      <c r="E21" s="2">
        <v>0.69</v>
      </c>
      <c r="F21" s="2">
        <v>0.31</v>
      </c>
      <c r="G21" s="2">
        <v>4.4999999999999998E-2</v>
      </c>
      <c r="H21" s="2">
        <v>0.94</v>
      </c>
      <c r="I21">
        <f t="shared" si="1"/>
        <v>0.19262290295649309</v>
      </c>
      <c r="J21">
        <f t="shared" si="2"/>
        <v>7.4999999999999997E-3</v>
      </c>
      <c r="K21">
        <f t="shared" si="3"/>
        <v>1.7647058823529412E-2</v>
      </c>
      <c r="L21">
        <f t="shared" si="4"/>
        <v>1.5306122448979593E-3</v>
      </c>
      <c r="M21">
        <f t="shared" si="5"/>
        <v>1.5652173913043481E-3</v>
      </c>
      <c r="N21">
        <f t="shared" si="6"/>
        <v>2.1437065006448425E-4</v>
      </c>
      <c r="O21">
        <f t="shared" si="7"/>
        <v>1.476775589333114E-3</v>
      </c>
      <c r="P21">
        <f t="shared" si="8"/>
        <v>2.9934034699129315E-2</v>
      </c>
    </row>
    <row r="22" spans="1:16" x14ac:dyDescent="0.25">
      <c r="A22" t="s">
        <v>42</v>
      </c>
      <c r="B22" s="2">
        <v>87</v>
      </c>
      <c r="C22" s="2">
        <v>100</v>
      </c>
      <c r="D22" s="2">
        <v>0.92400000000000004</v>
      </c>
      <c r="E22" s="2">
        <v>2.5999999999999999E-3</v>
      </c>
      <c r="F22" s="2">
        <v>10.1</v>
      </c>
      <c r="G22" s="2">
        <v>10.4</v>
      </c>
      <c r="H22" s="2"/>
      <c r="I22">
        <f t="shared" si="1"/>
        <v>1</v>
      </c>
      <c r="J22">
        <f t="shared" si="2"/>
        <v>7.2413793103448271E-5</v>
      </c>
      <c r="K22">
        <f t="shared" si="3"/>
        <v>8.9999999999999992E-5</v>
      </c>
      <c r="L22">
        <f t="shared" si="4"/>
        <v>8.1168831168831169E-5</v>
      </c>
      <c r="M22">
        <f t="shared" si="5"/>
        <v>0.41538461538461541</v>
      </c>
      <c r="N22">
        <f t="shared" si="6"/>
        <v>3.4158415841584163E-5</v>
      </c>
      <c r="O22">
        <f t="shared" si="7"/>
        <v>3.3173076923076926E-5</v>
      </c>
      <c r="P22">
        <f t="shared" si="8"/>
        <v>0.41569552950165234</v>
      </c>
    </row>
    <row r="23" spans="1:16" x14ac:dyDescent="0.25">
      <c r="A23" t="s">
        <v>43</v>
      </c>
      <c r="B23" s="2">
        <v>0.17</v>
      </c>
      <c r="C23" s="2">
        <v>0.17</v>
      </c>
      <c r="D23" s="2">
        <v>7.9000000000000001E-2</v>
      </c>
      <c r="E23" s="2">
        <v>8.4000000000000005E-2</v>
      </c>
      <c r="F23" s="2">
        <v>0.15</v>
      </c>
      <c r="G23" s="2">
        <v>3.9</v>
      </c>
      <c r="H23" s="2">
        <v>1.4</v>
      </c>
      <c r="I23">
        <f t="shared" si="1"/>
        <v>0.27952216417223669</v>
      </c>
      <c r="J23">
        <f t="shared" si="2"/>
        <v>3.7058823529411762E-2</v>
      </c>
      <c r="K23">
        <f t="shared" si="3"/>
        <v>5.2941176470588228E-2</v>
      </c>
      <c r="L23">
        <f t="shared" si="4"/>
        <v>9.4936708860759501E-4</v>
      </c>
      <c r="M23">
        <f t="shared" si="5"/>
        <v>1.2857142857142859E-2</v>
      </c>
      <c r="N23">
        <f t="shared" si="6"/>
        <v>6.429009775961444E-4</v>
      </c>
      <c r="O23">
        <f t="shared" si="7"/>
        <v>2.4726960676774784E-5</v>
      </c>
      <c r="P23">
        <f t="shared" si="8"/>
        <v>0.10447413788402338</v>
      </c>
    </row>
    <row r="24" spans="1:16" x14ac:dyDescent="0.25">
      <c r="A24" t="s">
        <v>44</v>
      </c>
      <c r="B24" s="2">
        <v>2.1000000000000001E-4</v>
      </c>
      <c r="C24" s="2">
        <v>2.3000000000000001E-4</v>
      </c>
      <c r="D24" s="2">
        <v>5.0000000000000001E-3</v>
      </c>
      <c r="E24" s="2"/>
      <c r="F24" s="2">
        <v>3.1000000000000001E-5</v>
      </c>
      <c r="G24" s="2">
        <v>2.2000000000000001E-6</v>
      </c>
      <c r="H24" s="2">
        <v>0.24</v>
      </c>
      <c r="I24">
        <f t="shared" si="1"/>
        <v>4.9463829891254217E-2</v>
      </c>
      <c r="J24">
        <f t="shared" si="2"/>
        <v>30</v>
      </c>
      <c r="K24">
        <f t="shared" si="3"/>
        <v>39.130434782608688</v>
      </c>
      <c r="L24">
        <f t="shared" si="4"/>
        <v>1.4999999999999999E-2</v>
      </c>
      <c r="M24">
        <f t="shared" si="5"/>
        <v>0</v>
      </c>
      <c r="N24">
        <f t="shared" si="6"/>
        <v>0.55048455846718403</v>
      </c>
      <c r="O24">
        <f t="shared" si="7"/>
        <v>7.756827869310321</v>
      </c>
      <c r="P24">
        <f t="shared" si="8"/>
        <v>77.452747210386207</v>
      </c>
    </row>
    <row r="25" spans="1:16" x14ac:dyDescent="0.25">
      <c r="A25" t="s">
        <v>45</v>
      </c>
      <c r="B25" s="2">
        <v>100</v>
      </c>
      <c r="C25" s="2">
        <v>100</v>
      </c>
      <c r="D25" s="2">
        <v>7.0000000000000007E-2</v>
      </c>
      <c r="E25" s="2">
        <v>8.3000000000000001E-4</v>
      </c>
      <c r="F25" s="2">
        <v>10</v>
      </c>
      <c r="G25" s="2">
        <v>10</v>
      </c>
      <c r="H25" s="2">
        <v>16</v>
      </c>
      <c r="I25">
        <f t="shared" si="1"/>
        <v>0.86260608545811501</v>
      </c>
      <c r="J25">
        <f t="shared" si="2"/>
        <v>6.3000000000000013E-5</v>
      </c>
      <c r="K25">
        <f t="shared" si="3"/>
        <v>8.9999999999999992E-5</v>
      </c>
      <c r="L25">
        <f t="shared" si="4"/>
        <v>1.0714285714285715E-3</v>
      </c>
      <c r="M25">
        <f t="shared" si="5"/>
        <v>1.3012048192771084</v>
      </c>
      <c r="N25">
        <f t="shared" si="6"/>
        <v>2.9759909948304966E-5</v>
      </c>
      <c r="O25">
        <f t="shared" si="7"/>
        <v>2.9759909948304966E-5</v>
      </c>
      <c r="P25">
        <f t="shared" si="8"/>
        <v>1.3024887676684338</v>
      </c>
    </row>
    <row r="26" spans="1:16" x14ac:dyDescent="0.25">
      <c r="A26" t="s">
        <v>46</v>
      </c>
      <c r="B26" s="2">
        <v>7.94E-4</v>
      </c>
      <c r="C26" s="2">
        <v>6.3999999999999997E-5</v>
      </c>
      <c r="D26" s="2">
        <v>42</v>
      </c>
      <c r="E26" s="2"/>
      <c r="F26" s="2">
        <v>6.3999999999999997E-5</v>
      </c>
      <c r="G26" s="2">
        <v>2.0999999999999999E-5</v>
      </c>
      <c r="H26" s="2">
        <v>1</v>
      </c>
      <c r="I26">
        <f t="shared" si="1"/>
        <v>0.20448914084028835</v>
      </c>
      <c r="J26">
        <f t="shared" si="2"/>
        <v>7.934508816120907</v>
      </c>
      <c r="K26">
        <f t="shared" si="3"/>
        <v>140.625</v>
      </c>
      <c r="L26">
        <f t="shared" si="4"/>
        <v>1.7857142857142859E-6</v>
      </c>
      <c r="M26">
        <f t="shared" si="5"/>
        <v>0</v>
      </c>
      <c r="N26">
        <f t="shared" si="6"/>
        <v>1.1023242748421795</v>
      </c>
      <c r="O26">
        <f t="shared" si="7"/>
        <v>3.3594644566618803</v>
      </c>
      <c r="P26">
        <f>SUM(J26:O26)</f>
        <v>153.02129933333924</v>
      </c>
    </row>
    <row r="27" spans="1:16" x14ac:dyDescent="0.25">
      <c r="A27" t="s">
        <v>47</v>
      </c>
      <c r="B27" s="2">
        <v>110</v>
      </c>
      <c r="C27" s="2">
        <v>43.1</v>
      </c>
      <c r="D27" s="2">
        <v>0.113</v>
      </c>
      <c r="E27" s="2">
        <v>3.6000000000000002E-4</v>
      </c>
      <c r="F27" s="2">
        <v>68</v>
      </c>
      <c r="G27" s="2">
        <v>3.13</v>
      </c>
      <c r="H27" s="2">
        <v>115</v>
      </c>
      <c r="I27">
        <f t="shared" si="1"/>
        <v>0.97919780109431998</v>
      </c>
      <c r="J27">
        <f t="shared" si="2"/>
        <v>5.7272727272727274E-5</v>
      </c>
      <c r="K27">
        <f t="shared" si="3"/>
        <v>2.0881670533642689E-4</v>
      </c>
      <c r="L27">
        <f t="shared" si="4"/>
        <v>6.6371681415929203E-4</v>
      </c>
      <c r="M27">
        <f t="shared" si="5"/>
        <v>3</v>
      </c>
      <c r="N27">
        <f t="shared" si="6"/>
        <v>4.9679888437873586E-6</v>
      </c>
      <c r="O27">
        <f t="shared" si="7"/>
        <v>1.0793074804394263E-4</v>
      </c>
      <c r="P27">
        <f t="shared" si="8"/>
        <v>3.0010427049836563</v>
      </c>
    </row>
    <row r="28" spans="1:16" x14ac:dyDescent="0.25">
      <c r="A28" t="s">
        <v>48</v>
      </c>
      <c r="B28" s="2">
        <v>29.2</v>
      </c>
      <c r="C28" s="2">
        <v>12.5</v>
      </c>
      <c r="D28" s="2">
        <v>0.12</v>
      </c>
      <c r="E28" s="2">
        <v>3.3000000000000002E-2</v>
      </c>
      <c r="F28" s="2">
        <v>2</v>
      </c>
      <c r="G28" s="2">
        <v>3.1</v>
      </c>
      <c r="H28" s="2">
        <v>13</v>
      </c>
      <c r="I28">
        <f t="shared" si="1"/>
        <v>0.83458641990538407</v>
      </c>
      <c r="J28">
        <f t="shared" si="2"/>
        <v>2.1575342465753427E-4</v>
      </c>
      <c r="K28">
        <f t="shared" si="3"/>
        <v>7.1999999999999994E-4</v>
      </c>
      <c r="L28">
        <f t="shared" si="4"/>
        <v>6.2500000000000001E-4</v>
      </c>
      <c r="M28">
        <f t="shared" si="5"/>
        <v>3.272727272727273E-2</v>
      </c>
      <c r="N28">
        <f t="shared" si="6"/>
        <v>1.4396615743367876E-4</v>
      </c>
      <c r="O28">
        <f t="shared" si="7"/>
        <v>9.2881391892695982E-5</v>
      </c>
      <c r="P28">
        <f t="shared" si="8"/>
        <v>3.4524873701256641E-2</v>
      </c>
    </row>
  </sheetData>
  <conditionalFormatting sqref="P8:P2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8:O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1" sqref="A1:B21"/>
    </sheetView>
  </sheetViews>
  <sheetFormatPr defaultRowHeight="15" x14ac:dyDescent="0.25"/>
  <cols>
    <col min="1" max="1" width="27" customWidth="1"/>
  </cols>
  <sheetData>
    <row r="1" spans="1:2" x14ac:dyDescent="0.25">
      <c r="A1" t="s">
        <v>16</v>
      </c>
      <c r="B1">
        <v>9.5718673608076385E-3</v>
      </c>
    </row>
    <row r="2" spans="1:2" x14ac:dyDescent="0.25">
      <c r="A2" t="s">
        <v>18</v>
      </c>
      <c r="B2">
        <v>6.2756642176741036E-4</v>
      </c>
    </row>
    <row r="3" spans="1:2" x14ac:dyDescent="0.25">
      <c r="A3" t="s">
        <v>19</v>
      </c>
      <c r="B3">
        <v>7.7928481429804749E-4</v>
      </c>
    </row>
    <row r="4" spans="1:2" x14ac:dyDescent="0.25">
      <c r="A4" t="s">
        <v>20</v>
      </c>
      <c r="B4">
        <v>2.06108957805465E-2</v>
      </c>
    </row>
    <row r="5" spans="1:2" x14ac:dyDescent="0.25">
      <c r="A5" t="s">
        <v>21</v>
      </c>
      <c r="B5">
        <v>1.5894879125516116E-3</v>
      </c>
    </row>
    <row r="6" spans="1:2" x14ac:dyDescent="0.25">
      <c r="A6" t="s">
        <v>22</v>
      </c>
      <c r="B6">
        <v>4.7838467964530874E-2</v>
      </c>
    </row>
    <row r="7" spans="1:2" x14ac:dyDescent="0.25">
      <c r="A7" t="s">
        <v>23</v>
      </c>
      <c r="B7">
        <v>4.5868962188673748E-3</v>
      </c>
    </row>
    <row r="8" spans="1:2" x14ac:dyDescent="0.25">
      <c r="A8" t="s">
        <v>24</v>
      </c>
      <c r="B8">
        <v>1.8136304842322665E-2</v>
      </c>
    </row>
    <row r="9" spans="1:2" x14ac:dyDescent="0.25">
      <c r="A9" t="s">
        <v>25</v>
      </c>
      <c r="B9">
        <v>1.6715543960804151</v>
      </c>
    </row>
    <row r="10" spans="1:2" x14ac:dyDescent="0.25">
      <c r="A10" t="s">
        <v>26</v>
      </c>
      <c r="B10">
        <v>7.7411460984307567E-2</v>
      </c>
    </row>
    <row r="11" spans="1:2" x14ac:dyDescent="0.25">
      <c r="A11" t="s">
        <v>27</v>
      </c>
      <c r="B11">
        <v>0.10979472560864116</v>
      </c>
    </row>
    <row r="12" spans="1:2" x14ac:dyDescent="0.25">
      <c r="A12" t="s">
        <v>28</v>
      </c>
      <c r="B12">
        <v>0.4500566933066934</v>
      </c>
    </row>
    <row r="13" spans="1:2" x14ac:dyDescent="0.25">
      <c r="A13" t="s">
        <v>29</v>
      </c>
      <c r="B13">
        <v>1.0884933990397383</v>
      </c>
    </row>
    <row r="14" spans="1:2" x14ac:dyDescent="0.25">
      <c r="A14" t="s">
        <v>41</v>
      </c>
      <c r="B14">
        <v>2.9934034699129315E-2</v>
      </c>
    </row>
    <row r="15" spans="1:2" x14ac:dyDescent="0.25">
      <c r="A15" t="s">
        <v>42</v>
      </c>
      <c r="B15">
        <v>0.41569552950165234</v>
      </c>
    </row>
    <row r="16" spans="1:2" x14ac:dyDescent="0.25">
      <c r="A16" t="s">
        <v>43</v>
      </c>
      <c r="B16">
        <v>0.10447413788402338</v>
      </c>
    </row>
    <row r="17" spans="1:2" x14ac:dyDescent="0.25">
      <c r="A17" t="s">
        <v>44</v>
      </c>
      <c r="B17">
        <v>77.452747210386207</v>
      </c>
    </row>
    <row r="18" spans="1:2" x14ac:dyDescent="0.25">
      <c r="A18" t="s">
        <v>45</v>
      </c>
      <c r="B18">
        <v>1.3024887676684338</v>
      </c>
    </row>
    <row r="19" spans="1:2" x14ac:dyDescent="0.25">
      <c r="A19" t="s">
        <v>46</v>
      </c>
      <c r="B19">
        <v>153.02129933333924</v>
      </c>
    </row>
    <row r="20" spans="1:2" x14ac:dyDescent="0.25">
      <c r="A20" t="s">
        <v>47</v>
      </c>
      <c r="B20">
        <v>3.0010427049836563</v>
      </c>
    </row>
    <row r="21" spans="1:2" x14ac:dyDescent="0.25">
      <c r="A21" t="s">
        <v>48</v>
      </c>
      <c r="B21">
        <v>3.4524873701256641E-2</v>
      </c>
    </row>
  </sheetData>
  <conditionalFormatting sqref="B1:B2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:A2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Calcultions</vt:lpstr>
      <vt:lpstr>Summary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2022-02-24T15:48:51Z</dcterms:modified>
</cp:coreProperties>
</file>